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420C49EC-DC1A-4113-AFBE-946179AC346C}" xr6:coauthVersionLast="36" xr6:coauthVersionMax="36" xr10:uidLastSave="{00000000-0000-0000-0000-000000000000}"/>
  <bookViews>
    <workbookView xWindow="0" yWindow="0" windowWidth="25200" windowHeight="11775" xr2:uid="{49B3990D-3347-4A7E-A95D-C869527A3C43}"/>
  </bookViews>
  <sheets>
    <sheet name="Core Licensing Matrix" sheetId="1" r:id="rId1"/>
  </sheets>
  <definedNames>
    <definedName name="_xlnm.Print_Area" localSheetId="0">'Core Licensing Matrix'!$A$1:$V$50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7" i="1"/>
  <c r="B27" i="1"/>
  <c r="C18" i="1"/>
  <c r="B18" i="1"/>
  <c r="C25" i="1"/>
  <c r="B25" i="1"/>
  <c r="C17" i="1"/>
  <c r="B17" i="1"/>
  <c r="C16" i="1"/>
  <c r="B16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V25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V17" i="1" s="1"/>
  <c r="U26" i="1" l="1"/>
  <c r="E26" i="1"/>
  <c r="V26" i="1"/>
  <c r="S26" i="1"/>
  <c r="G26" i="1"/>
  <c r="T26" i="1"/>
  <c r="R26" i="1"/>
  <c r="Q26" i="1"/>
  <c r="P26" i="1"/>
  <c r="O26" i="1"/>
  <c r="N26" i="1"/>
  <c r="M26" i="1"/>
  <c r="L26" i="1"/>
  <c r="K26" i="1"/>
  <c r="J26" i="1"/>
  <c r="I26" i="1"/>
  <c r="H26" i="1"/>
  <c r="F26" i="1"/>
  <c r="D26" i="1"/>
  <c r="K18" i="1"/>
  <c r="Q18" i="1"/>
  <c r="U17" i="1"/>
  <c r="P18" i="1"/>
  <c r="T17" i="1"/>
  <c r="O18" i="1"/>
  <c r="S17" i="1"/>
  <c r="N18" i="1"/>
  <c r="V18" i="1"/>
  <c r="U18" i="1"/>
  <c r="T18" i="1"/>
  <c r="S18" i="1"/>
  <c r="R18" i="1"/>
  <c r="L18" i="1"/>
  <c r="P17" i="1"/>
  <c r="M27" i="1"/>
  <c r="R17" i="1"/>
  <c r="M18" i="1"/>
  <c r="Q17" i="1"/>
  <c r="V27" i="1"/>
  <c r="U27" i="1"/>
  <c r="D17" i="1"/>
  <c r="J18" i="1"/>
  <c r="T27" i="1"/>
  <c r="I18" i="1"/>
  <c r="S27" i="1"/>
  <c r="H18" i="1"/>
  <c r="R27" i="1"/>
  <c r="G18" i="1"/>
  <c r="Q27" i="1"/>
  <c r="F18" i="1"/>
  <c r="P27" i="1"/>
  <c r="E18" i="1"/>
  <c r="O27" i="1"/>
  <c r="D18" i="1"/>
  <c r="N27" i="1"/>
  <c r="H27" i="1"/>
  <c r="L27" i="1"/>
  <c r="K27" i="1"/>
  <c r="J27" i="1"/>
  <c r="I27" i="1"/>
  <c r="G27" i="1"/>
  <c r="M25" i="1"/>
  <c r="F27" i="1"/>
  <c r="L25" i="1"/>
  <c r="E27" i="1"/>
  <c r="K25" i="1"/>
  <c r="D27" i="1"/>
  <c r="J25" i="1"/>
  <c r="H25" i="1"/>
  <c r="M16" i="1"/>
  <c r="I25" i="1"/>
  <c r="F25" i="1"/>
  <c r="N16" i="1"/>
  <c r="D25" i="1"/>
  <c r="L16" i="1"/>
  <c r="G25" i="1"/>
  <c r="E25" i="1"/>
  <c r="J16" i="1"/>
  <c r="I16" i="1"/>
  <c r="H16" i="1"/>
  <c r="G16" i="1"/>
  <c r="E16" i="1"/>
  <c r="O16" i="1"/>
  <c r="K16" i="1"/>
  <c r="F16" i="1"/>
  <c r="D16" i="1"/>
  <c r="O17" i="1"/>
  <c r="L17" i="1"/>
  <c r="R25" i="1"/>
  <c r="S16" i="1"/>
  <c r="H17" i="1"/>
  <c r="Q25" i="1"/>
  <c r="K17" i="1"/>
  <c r="N17" i="1"/>
  <c r="M17" i="1"/>
  <c r="U25" i="1"/>
  <c r="V16" i="1"/>
  <c r="T25" i="1"/>
  <c r="J17" i="1"/>
  <c r="I17" i="1"/>
  <c r="P25" i="1"/>
  <c r="Q16" i="1"/>
  <c r="F17" i="1"/>
  <c r="O25" i="1"/>
  <c r="U16" i="1"/>
  <c r="S25" i="1"/>
  <c r="T16" i="1"/>
  <c r="R16" i="1"/>
  <c r="G17" i="1"/>
  <c r="P16" i="1"/>
  <c r="E17" i="1"/>
  <c r="N25" i="1"/>
</calcChain>
</file>

<file path=xl/sharedStrings.xml><?xml version="1.0" encoding="utf-8"?>
<sst xmlns="http://schemas.openxmlformats.org/spreadsheetml/2006/main" count="15" uniqueCount="13">
  <si>
    <t>All physical cores must be licensed</t>
  </si>
  <si>
    <t>8 cores per processor</t>
  </si>
  <si>
    <t>16 cores per server</t>
  </si>
  <si>
    <t>Total Core Licenses Required</t>
  </si>
  <si>
    <t>CPU</t>
  </si>
  <si>
    <t>Physical Cores per CPU</t>
  </si>
  <si>
    <t>How to Count Cores</t>
  </si>
  <si>
    <t>Windows Server 2019 Datacenter and Standard editions are sold in 2-core and 16-core license packs</t>
  </si>
  <si>
    <t>How to Buy in 2-Core License Packs</t>
  </si>
  <si>
    <t>Licensing Physical Servers for Windows Server 2019 Datacenter &amp; Standard Editions</t>
  </si>
  <si>
    <t>Microsoft Server 2019 minimum core license requirements for Datacenter &amp; Standard Editions:</t>
  </si>
  <si>
    <t>Stacking Windows Server Standard Edition Core Licenses to License Virtual Machines (VMs) is not covered by this document</t>
  </si>
  <si>
    <t>Total Core Licenses Required in 2-Core License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</si>
</sst>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380785</xdr:colOff>
      <xdr:row>3</xdr:row>
      <xdr:rowOff>27467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5E0D0-CFF0-4CBE-A521-C1FCBD926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14310" cy="408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8</xdr:col>
      <xdr:colOff>494513</xdr:colOff>
      <xdr:row>48</xdr:row>
      <xdr:rowOff>190048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95A093-35FD-4545-8E2A-7B1556CA2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05800"/>
          <a:ext cx="6295238" cy="3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E05D-150D-402D-910A-20EF9F237600}">
  <dimension ref="A5:V29"/>
  <sheetViews>
    <sheetView showGridLines="0" tabSelected="1" workbookViewId="0"/>
  </sheetViews>
  <sheetFormatPr defaultRowHeight="15" x14ac:dyDescent="0.25"/>
  <cols>
    <col min="1" max="1" width="23" style="1" bestFit="1" customWidth="1"/>
    <col min="2" max="11" width="9.140625" style="1"/>
  </cols>
  <sheetData>
    <row r="5" spans="1:22" ht="21" x14ac:dyDescent="0.35">
      <c r="A5" s="8" t="s">
        <v>9</v>
      </c>
    </row>
    <row r="6" spans="1:22" ht="21" x14ac:dyDescent="0.35">
      <c r="A6" s="8"/>
    </row>
    <row r="7" spans="1:22" x14ac:dyDescent="0.25">
      <c r="A7" s="13" t="s">
        <v>10</v>
      </c>
    </row>
    <row r="8" spans="1:22" x14ac:dyDescent="0.25">
      <c r="A8" s="14" t="s">
        <v>0</v>
      </c>
    </row>
    <row r="9" spans="1:22" x14ac:dyDescent="0.25">
      <c r="A9" s="14" t="s">
        <v>1</v>
      </c>
    </row>
    <row r="10" spans="1:22" x14ac:dyDescent="0.25">
      <c r="A10" s="15" t="s">
        <v>2</v>
      </c>
    </row>
    <row r="11" spans="1:22" ht="24.95" customHeight="1" thickBot="1" x14ac:dyDescent="0.3">
      <c r="A11" s="7"/>
    </row>
    <row r="12" spans="1:22" ht="24.95" customHeight="1" thickBot="1" x14ac:dyDescent="0.3">
      <c r="A12" s="22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spans="1:22" ht="24.95" customHeight="1" x14ac:dyDescent="0.25">
      <c r="A13" s="9" t="s">
        <v>3</v>
      </c>
      <c r="B13" s="10"/>
      <c r="C13" s="10"/>
      <c r="D13" s="10"/>
      <c r="E13" s="11"/>
      <c r="F13" s="11"/>
      <c r="G13" s="11"/>
      <c r="R13" s="18"/>
      <c r="S13" s="19"/>
      <c r="T13" s="19"/>
      <c r="U13" s="19"/>
    </row>
    <row r="14" spans="1:22" s="3" customFormat="1" ht="24.95" customHeight="1" x14ac:dyDescent="0.25">
      <c r="A14" s="2"/>
      <c r="B14" s="21" t="s">
        <v>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" customFormat="1" ht="24.95" customHeight="1" x14ac:dyDescent="0.25">
      <c r="A15" s="4" t="s">
        <v>4</v>
      </c>
      <c r="B15" s="5">
        <v>1</v>
      </c>
      <c r="C15" s="5">
        <v>2</v>
      </c>
      <c r="D15" s="5">
        <f>C15+2</f>
        <v>4</v>
      </c>
      <c r="E15" s="5">
        <f t="shared" ref="E15:V15" si="0">D15+2</f>
        <v>6</v>
      </c>
      <c r="F15" s="5">
        <f t="shared" si="0"/>
        <v>8</v>
      </c>
      <c r="G15" s="5">
        <f t="shared" si="0"/>
        <v>10</v>
      </c>
      <c r="H15" s="5">
        <f t="shared" si="0"/>
        <v>12</v>
      </c>
      <c r="I15" s="5">
        <f t="shared" si="0"/>
        <v>14</v>
      </c>
      <c r="J15" s="5">
        <f t="shared" si="0"/>
        <v>16</v>
      </c>
      <c r="K15" s="5">
        <f t="shared" si="0"/>
        <v>18</v>
      </c>
      <c r="L15" s="5">
        <f t="shared" si="0"/>
        <v>20</v>
      </c>
      <c r="M15" s="5">
        <f t="shared" si="0"/>
        <v>22</v>
      </c>
      <c r="N15" s="5">
        <f t="shared" si="0"/>
        <v>24</v>
      </c>
      <c r="O15" s="5">
        <f t="shared" si="0"/>
        <v>26</v>
      </c>
      <c r="P15" s="5">
        <f t="shared" si="0"/>
        <v>28</v>
      </c>
      <c r="Q15" s="5">
        <f t="shared" si="0"/>
        <v>30</v>
      </c>
      <c r="R15" s="5">
        <f t="shared" si="0"/>
        <v>32</v>
      </c>
      <c r="S15" s="5">
        <f t="shared" si="0"/>
        <v>34</v>
      </c>
      <c r="T15" s="5">
        <f t="shared" si="0"/>
        <v>36</v>
      </c>
      <c r="U15" s="5">
        <f t="shared" si="0"/>
        <v>38</v>
      </c>
      <c r="V15" s="5">
        <f t="shared" si="0"/>
        <v>40</v>
      </c>
    </row>
    <row r="16" spans="1:22" s="3" customFormat="1" ht="24.95" customHeight="1" x14ac:dyDescent="0.25">
      <c r="A16" s="6">
        <v>1</v>
      </c>
      <c r="B16" s="6">
        <f>IF($A$16*B15&lt;16,16,($A$16*B15))</f>
        <v>16</v>
      </c>
      <c r="C16" s="6">
        <f t="shared" ref="C16:V16" si="1">IF($A$16*C15&lt;16,16,($A$16*C15))</f>
        <v>16</v>
      </c>
      <c r="D16" s="6">
        <f t="shared" si="1"/>
        <v>16</v>
      </c>
      <c r="E16" s="6">
        <f t="shared" si="1"/>
        <v>16</v>
      </c>
      <c r="F16" s="6">
        <f t="shared" si="1"/>
        <v>16</v>
      </c>
      <c r="G16" s="6">
        <f t="shared" si="1"/>
        <v>16</v>
      </c>
      <c r="H16" s="6">
        <f t="shared" si="1"/>
        <v>16</v>
      </c>
      <c r="I16" s="6">
        <f t="shared" si="1"/>
        <v>16</v>
      </c>
      <c r="J16" s="6">
        <f t="shared" si="1"/>
        <v>16</v>
      </c>
      <c r="K16" s="6">
        <f t="shared" si="1"/>
        <v>18</v>
      </c>
      <c r="L16" s="6">
        <f t="shared" si="1"/>
        <v>20</v>
      </c>
      <c r="M16" s="6">
        <f t="shared" si="1"/>
        <v>22</v>
      </c>
      <c r="N16" s="6">
        <f t="shared" si="1"/>
        <v>24</v>
      </c>
      <c r="O16" s="6">
        <f t="shared" si="1"/>
        <v>26</v>
      </c>
      <c r="P16" s="6">
        <f t="shared" si="1"/>
        <v>28</v>
      </c>
      <c r="Q16" s="6">
        <f t="shared" si="1"/>
        <v>30</v>
      </c>
      <c r="R16" s="6">
        <f t="shared" si="1"/>
        <v>32</v>
      </c>
      <c r="S16" s="6">
        <f t="shared" si="1"/>
        <v>34</v>
      </c>
      <c r="T16" s="6">
        <f t="shared" si="1"/>
        <v>36</v>
      </c>
      <c r="U16" s="6">
        <f t="shared" si="1"/>
        <v>38</v>
      </c>
      <c r="V16" s="6">
        <f t="shared" si="1"/>
        <v>40</v>
      </c>
    </row>
    <row r="17" spans="1:22" s="3" customFormat="1" ht="24.95" customHeight="1" x14ac:dyDescent="0.25">
      <c r="A17" s="6">
        <v>2</v>
      </c>
      <c r="B17" s="6">
        <f>IF($A$17*B15&lt;16,16,($A$17*B15))</f>
        <v>16</v>
      </c>
      <c r="C17" s="6">
        <f t="shared" ref="C17:V17" si="2">IF($A$17*C15&lt;16,16,($A$17*C15))</f>
        <v>16</v>
      </c>
      <c r="D17" s="6">
        <f t="shared" si="2"/>
        <v>16</v>
      </c>
      <c r="E17" s="6">
        <f t="shared" si="2"/>
        <v>16</v>
      </c>
      <c r="F17" s="6">
        <f t="shared" si="2"/>
        <v>16</v>
      </c>
      <c r="G17" s="6">
        <f t="shared" si="2"/>
        <v>20</v>
      </c>
      <c r="H17" s="6">
        <f t="shared" si="2"/>
        <v>24</v>
      </c>
      <c r="I17" s="6">
        <f t="shared" si="2"/>
        <v>28</v>
      </c>
      <c r="J17" s="6">
        <f t="shared" si="2"/>
        <v>32</v>
      </c>
      <c r="K17" s="6">
        <f t="shared" si="2"/>
        <v>36</v>
      </c>
      <c r="L17" s="6">
        <f t="shared" si="2"/>
        <v>40</v>
      </c>
      <c r="M17" s="6">
        <f t="shared" si="2"/>
        <v>44</v>
      </c>
      <c r="N17" s="6">
        <f t="shared" si="2"/>
        <v>48</v>
      </c>
      <c r="O17" s="6">
        <f t="shared" si="2"/>
        <v>52</v>
      </c>
      <c r="P17" s="6">
        <f t="shared" si="2"/>
        <v>56</v>
      </c>
      <c r="Q17" s="6">
        <f t="shared" si="2"/>
        <v>60</v>
      </c>
      <c r="R17" s="6">
        <f t="shared" si="2"/>
        <v>64</v>
      </c>
      <c r="S17" s="6">
        <f t="shared" si="2"/>
        <v>68</v>
      </c>
      <c r="T17" s="6">
        <f t="shared" si="2"/>
        <v>72</v>
      </c>
      <c r="U17" s="6">
        <f t="shared" si="2"/>
        <v>76</v>
      </c>
      <c r="V17" s="6">
        <f t="shared" si="2"/>
        <v>80</v>
      </c>
    </row>
    <row r="18" spans="1:22" s="3" customFormat="1" ht="24.95" customHeight="1" x14ac:dyDescent="0.25">
      <c r="A18" s="6">
        <v>4</v>
      </c>
      <c r="B18" s="6">
        <f t="shared" ref="B18:V18" si="3">IF($A$18*B15&lt;32,32,($A$18*B15))</f>
        <v>32</v>
      </c>
      <c r="C18" s="6">
        <f t="shared" si="3"/>
        <v>32</v>
      </c>
      <c r="D18" s="6">
        <f t="shared" si="3"/>
        <v>32</v>
      </c>
      <c r="E18" s="6">
        <f t="shared" si="3"/>
        <v>32</v>
      </c>
      <c r="F18" s="6">
        <f t="shared" si="3"/>
        <v>32</v>
      </c>
      <c r="G18" s="6">
        <f t="shared" si="3"/>
        <v>40</v>
      </c>
      <c r="H18" s="6">
        <f t="shared" si="3"/>
        <v>48</v>
      </c>
      <c r="I18" s="6">
        <f t="shared" si="3"/>
        <v>56</v>
      </c>
      <c r="J18" s="6">
        <f t="shared" si="3"/>
        <v>64</v>
      </c>
      <c r="K18" s="6">
        <f t="shared" si="3"/>
        <v>72</v>
      </c>
      <c r="L18" s="6">
        <f t="shared" si="3"/>
        <v>80</v>
      </c>
      <c r="M18" s="6">
        <f t="shared" si="3"/>
        <v>88</v>
      </c>
      <c r="N18" s="6">
        <f t="shared" si="3"/>
        <v>96</v>
      </c>
      <c r="O18" s="6">
        <f t="shared" si="3"/>
        <v>104</v>
      </c>
      <c r="P18" s="6">
        <f t="shared" si="3"/>
        <v>112</v>
      </c>
      <c r="Q18" s="6">
        <f t="shared" si="3"/>
        <v>120</v>
      </c>
      <c r="R18" s="6">
        <f t="shared" si="3"/>
        <v>128</v>
      </c>
      <c r="S18" s="6">
        <f t="shared" si="3"/>
        <v>136</v>
      </c>
      <c r="T18" s="6">
        <f t="shared" si="3"/>
        <v>144</v>
      </c>
      <c r="U18" s="6">
        <f t="shared" si="3"/>
        <v>152</v>
      </c>
      <c r="V18" s="6">
        <f t="shared" si="3"/>
        <v>160</v>
      </c>
    </row>
    <row r="19" spans="1:22" s="3" customFormat="1" ht="24.9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3" customFormat="1" ht="24.95" customHeight="1" thickBot="1" x14ac:dyDescent="0.3">
      <c r="A20" s="20" t="s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4.95" customHeight="1" thickBot="1" x14ac:dyDescent="0.3">
      <c r="A21" s="22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1:22" ht="24.95" customHeight="1" x14ac:dyDescent="0.35">
      <c r="A22" s="9" t="s">
        <v>12</v>
      </c>
      <c r="B22" s="10"/>
      <c r="C22" s="10"/>
      <c r="D22" s="10"/>
      <c r="E22" s="10"/>
      <c r="F22" s="10"/>
      <c r="G22" s="10"/>
      <c r="H22" s="10"/>
      <c r="T22" s="17"/>
    </row>
    <row r="23" spans="1:22" ht="24.95" customHeight="1" x14ac:dyDescent="0.25">
      <c r="A23" s="2"/>
      <c r="B23" s="21" t="s">
        <v>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4.95" customHeight="1" x14ac:dyDescent="0.25">
      <c r="A24" s="4" t="s">
        <v>4</v>
      </c>
      <c r="B24" s="5">
        <v>1</v>
      </c>
      <c r="C24" s="5">
        <v>2</v>
      </c>
      <c r="D24" s="5">
        <f>C24+2</f>
        <v>4</v>
      </c>
      <c r="E24" s="5">
        <f t="shared" ref="E24:V24" si="4">D24+2</f>
        <v>6</v>
      </c>
      <c r="F24" s="5">
        <f t="shared" si="4"/>
        <v>8</v>
      </c>
      <c r="G24" s="5">
        <f t="shared" si="4"/>
        <v>10</v>
      </c>
      <c r="H24" s="5">
        <f t="shared" si="4"/>
        <v>12</v>
      </c>
      <c r="I24" s="5">
        <f t="shared" si="4"/>
        <v>14</v>
      </c>
      <c r="J24" s="5">
        <f t="shared" si="4"/>
        <v>16</v>
      </c>
      <c r="K24" s="5">
        <f t="shared" si="4"/>
        <v>18</v>
      </c>
      <c r="L24" s="5">
        <f t="shared" si="4"/>
        <v>20</v>
      </c>
      <c r="M24" s="5">
        <f t="shared" si="4"/>
        <v>22</v>
      </c>
      <c r="N24" s="5">
        <f t="shared" si="4"/>
        <v>24</v>
      </c>
      <c r="O24" s="5">
        <f t="shared" si="4"/>
        <v>26</v>
      </c>
      <c r="P24" s="5">
        <f t="shared" si="4"/>
        <v>28</v>
      </c>
      <c r="Q24" s="5">
        <f t="shared" si="4"/>
        <v>30</v>
      </c>
      <c r="R24" s="5">
        <f t="shared" si="4"/>
        <v>32</v>
      </c>
      <c r="S24" s="5">
        <f t="shared" si="4"/>
        <v>34</v>
      </c>
      <c r="T24" s="5">
        <f t="shared" si="4"/>
        <v>36</v>
      </c>
      <c r="U24" s="5">
        <f t="shared" si="4"/>
        <v>38</v>
      </c>
      <c r="V24" s="5">
        <f t="shared" si="4"/>
        <v>40</v>
      </c>
    </row>
    <row r="25" spans="1:22" ht="24.95" customHeight="1" x14ac:dyDescent="0.25">
      <c r="A25" s="6">
        <v>1</v>
      </c>
      <c r="B25" s="6">
        <f>IF($A$16*B24&lt;16,8,($A$16*B24)/2)</f>
        <v>8</v>
      </c>
      <c r="C25" s="6">
        <f t="shared" ref="C25:V25" si="5">IF($A$16*C24&lt;16,8,($A$16*C24)/2)</f>
        <v>8</v>
      </c>
      <c r="D25" s="6">
        <f t="shared" si="5"/>
        <v>8</v>
      </c>
      <c r="E25" s="6">
        <f t="shared" si="5"/>
        <v>8</v>
      </c>
      <c r="F25" s="6">
        <f t="shared" si="5"/>
        <v>8</v>
      </c>
      <c r="G25" s="6">
        <f t="shared" si="5"/>
        <v>8</v>
      </c>
      <c r="H25" s="6">
        <f t="shared" si="5"/>
        <v>8</v>
      </c>
      <c r="I25" s="6">
        <f t="shared" si="5"/>
        <v>8</v>
      </c>
      <c r="J25" s="6">
        <f t="shared" si="5"/>
        <v>8</v>
      </c>
      <c r="K25" s="6">
        <f t="shared" si="5"/>
        <v>9</v>
      </c>
      <c r="L25" s="6">
        <f t="shared" si="5"/>
        <v>10</v>
      </c>
      <c r="M25" s="6">
        <f t="shared" si="5"/>
        <v>11</v>
      </c>
      <c r="N25" s="6">
        <f t="shared" si="5"/>
        <v>12</v>
      </c>
      <c r="O25" s="6">
        <f t="shared" si="5"/>
        <v>13</v>
      </c>
      <c r="P25" s="6">
        <f t="shared" si="5"/>
        <v>14</v>
      </c>
      <c r="Q25" s="6">
        <f t="shared" si="5"/>
        <v>15</v>
      </c>
      <c r="R25" s="6">
        <f t="shared" si="5"/>
        <v>16</v>
      </c>
      <c r="S25" s="6">
        <f t="shared" si="5"/>
        <v>17</v>
      </c>
      <c r="T25" s="6">
        <f t="shared" si="5"/>
        <v>18</v>
      </c>
      <c r="U25" s="6">
        <f t="shared" si="5"/>
        <v>19</v>
      </c>
      <c r="V25" s="6">
        <f t="shared" si="5"/>
        <v>20</v>
      </c>
    </row>
    <row r="26" spans="1:22" ht="24.95" customHeight="1" x14ac:dyDescent="0.25">
      <c r="A26" s="6">
        <v>2</v>
      </c>
      <c r="B26" s="6">
        <f>IF($A$17*B24&lt;16,8,($A$17*B24)/2)</f>
        <v>8</v>
      </c>
      <c r="C26" s="6">
        <f t="shared" ref="C26:V26" si="6">IF($A$17*C24&lt;16,8,($A$17*C24)/2)</f>
        <v>8</v>
      </c>
      <c r="D26" s="6">
        <f t="shared" si="6"/>
        <v>8</v>
      </c>
      <c r="E26" s="6">
        <f t="shared" si="6"/>
        <v>8</v>
      </c>
      <c r="F26" s="6">
        <f t="shared" si="6"/>
        <v>8</v>
      </c>
      <c r="G26" s="6">
        <f t="shared" si="6"/>
        <v>10</v>
      </c>
      <c r="H26" s="6">
        <f t="shared" si="6"/>
        <v>12</v>
      </c>
      <c r="I26" s="6">
        <f t="shared" si="6"/>
        <v>14</v>
      </c>
      <c r="J26" s="6">
        <f t="shared" si="6"/>
        <v>16</v>
      </c>
      <c r="K26" s="6">
        <f t="shared" si="6"/>
        <v>18</v>
      </c>
      <c r="L26" s="6">
        <f t="shared" si="6"/>
        <v>20</v>
      </c>
      <c r="M26" s="6">
        <f t="shared" si="6"/>
        <v>22</v>
      </c>
      <c r="N26" s="6">
        <f t="shared" si="6"/>
        <v>24</v>
      </c>
      <c r="O26" s="6">
        <f t="shared" si="6"/>
        <v>26</v>
      </c>
      <c r="P26" s="6">
        <f t="shared" si="6"/>
        <v>28</v>
      </c>
      <c r="Q26" s="6">
        <f t="shared" si="6"/>
        <v>30</v>
      </c>
      <c r="R26" s="6">
        <f t="shared" si="6"/>
        <v>32</v>
      </c>
      <c r="S26" s="6">
        <f t="shared" si="6"/>
        <v>34</v>
      </c>
      <c r="T26" s="6">
        <f t="shared" si="6"/>
        <v>36</v>
      </c>
      <c r="U26" s="6">
        <f t="shared" si="6"/>
        <v>38</v>
      </c>
      <c r="V26" s="6">
        <f t="shared" si="6"/>
        <v>40</v>
      </c>
    </row>
    <row r="27" spans="1:22" ht="24.95" customHeight="1" x14ac:dyDescent="0.25">
      <c r="A27" s="6">
        <v>4</v>
      </c>
      <c r="B27" s="6">
        <f>IF($A$18*B24&lt;32,16,($A$18*B24)/2)</f>
        <v>16</v>
      </c>
      <c r="C27" s="6">
        <f t="shared" ref="C27:V27" si="7">IF($A$18*C24&lt;32,16,($A$18*C24)/2)</f>
        <v>16</v>
      </c>
      <c r="D27" s="6">
        <f t="shared" si="7"/>
        <v>16</v>
      </c>
      <c r="E27" s="6">
        <f t="shared" si="7"/>
        <v>16</v>
      </c>
      <c r="F27" s="6">
        <f t="shared" si="7"/>
        <v>16</v>
      </c>
      <c r="G27" s="6">
        <f t="shared" si="7"/>
        <v>20</v>
      </c>
      <c r="H27" s="6">
        <f t="shared" si="7"/>
        <v>24</v>
      </c>
      <c r="I27" s="6">
        <f t="shared" si="7"/>
        <v>28</v>
      </c>
      <c r="J27" s="6">
        <f t="shared" si="7"/>
        <v>32</v>
      </c>
      <c r="K27" s="6">
        <f t="shared" si="7"/>
        <v>36</v>
      </c>
      <c r="L27" s="6">
        <f t="shared" si="7"/>
        <v>40</v>
      </c>
      <c r="M27" s="6">
        <f t="shared" si="7"/>
        <v>44</v>
      </c>
      <c r="N27" s="6">
        <f t="shared" si="7"/>
        <v>48</v>
      </c>
      <c r="O27" s="6">
        <f t="shared" si="7"/>
        <v>52</v>
      </c>
      <c r="P27" s="6">
        <f t="shared" si="7"/>
        <v>56</v>
      </c>
      <c r="Q27" s="6">
        <f t="shared" si="7"/>
        <v>60</v>
      </c>
      <c r="R27" s="6">
        <f t="shared" si="7"/>
        <v>64</v>
      </c>
      <c r="S27" s="6">
        <f t="shared" si="7"/>
        <v>68</v>
      </c>
      <c r="T27" s="6">
        <f t="shared" si="7"/>
        <v>72</v>
      </c>
      <c r="U27" s="6">
        <f t="shared" si="7"/>
        <v>76</v>
      </c>
      <c r="V27" s="6">
        <f t="shared" si="7"/>
        <v>80</v>
      </c>
    </row>
    <row r="29" spans="1:22" ht="15.75" x14ac:dyDescent="0.25">
      <c r="A29" s="12" t="s">
        <v>11</v>
      </c>
    </row>
  </sheetData>
  <sheetProtection algorithmName="SHA-512" hashValue="7dfsSxgnE2grwyOrkqdaRKXX16rHBlmAgsoAve3/8fJFKjXl6Ijtnwb4I2lh4eeNXtS4pb6/7QfHaqVM+WjFSQ==" saltValue="2Xuvxz/fIZyucmb+qdoMww==" spinCount="100000" sheet="1" objects="1" scenarios="1"/>
  <mergeCells count="4">
    <mergeCell ref="B14:V14"/>
    <mergeCell ref="B23:V23"/>
    <mergeCell ref="A12:V12"/>
    <mergeCell ref="A21:V21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 Licensing Matrix</vt:lpstr>
      <vt:lpstr>'Core Licensing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2019-05-29T14:53:51Z</cp:lastPrinted>
  <dcterms:created xsi:type="dcterms:W3CDTF">2019-05-29T13:04:50Z</dcterms:created>
  <dcterms:modified xsi:type="dcterms:W3CDTF">2019-05-29T15:47:35Z</dcterms:modified>
</cp:coreProperties>
</file>